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við umhverfisgæða\C - Úrgangsmál\Eftirlit\Data_urgangur\Magntolur\Úrgangsmagn 2014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57" i="1" l="1"/>
  <c r="I5" i="1" s="1"/>
  <c r="K15" i="1" l="1"/>
  <c r="K61" i="1"/>
  <c r="K54" i="1"/>
  <c r="K51" i="1"/>
  <c r="K49" i="1"/>
  <c r="K50" i="1"/>
  <c r="K48" i="1"/>
  <c r="K41" i="1"/>
  <c r="K34" i="1"/>
  <c r="K33" i="1"/>
  <c r="K32" i="1"/>
  <c r="K30" i="1"/>
  <c r="K23" i="1"/>
  <c r="K22" i="1"/>
  <c r="K21" i="1"/>
  <c r="K16" i="1"/>
  <c r="K14" i="1"/>
  <c r="K12" i="1"/>
  <c r="K11" i="1"/>
</calcChain>
</file>

<file path=xl/comments1.xml><?xml version="1.0" encoding="utf-8"?>
<comments xmlns="http://schemas.openxmlformats.org/spreadsheetml/2006/main">
  <authors>
    <author>Jón Norðfjörð</author>
  </authors>
  <commentList>
    <comment ref="F80" authorId="0" shapeId="0">
      <text>
        <r>
          <rPr>
            <b/>
            <sz val="9"/>
            <color indexed="81"/>
            <rFont val="Tahoma"/>
            <charset val="1"/>
          </rPr>
          <t>Jón Norðfjörð:</t>
        </r>
        <r>
          <rPr>
            <sz val="9"/>
            <color indexed="81"/>
            <rFont val="Tahoma"/>
            <charset val="1"/>
          </rPr>
          <t xml:space="preserve">
Flugaska til NOAH í Noregi</t>
        </r>
      </text>
    </comment>
  </commentList>
</comments>
</file>

<file path=xl/sharedStrings.xml><?xml version="1.0" encoding="utf-8"?>
<sst xmlns="http://schemas.openxmlformats.org/spreadsheetml/2006/main" count="241" uniqueCount="123">
  <si>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</si>
  <si>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</si>
  <si>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</si>
  <si>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</si>
  <si>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</si>
  <si>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</si>
  <si>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</si>
  <si>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</si>
  <si>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</si>
  <si>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</si>
  <si>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</si>
  <si>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</si>
  <si>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</si>
  <si>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</si>
  <si>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</si>
  <si>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</si>
  <si>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</si>
  <si>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</si>
  <si>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</si>
  <si>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</si>
  <si>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</si>
  <si>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</si>
  <si>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</si>
  <si>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</si>
  <si>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</si>
  <si>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</si>
  <si>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</si>
  <si>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</si>
  <si>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</si>
  <si>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</si>
  <si>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</si>
  <si>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</si>
  <si>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</si>
  <si>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</si>
  <si>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</si>
  <si>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</si>
  <si>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</si>
  <si>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</si>
  <si>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</si>
  <si>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</si>
  <si>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</si>
  <si>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</si>
  <si>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</si>
  <si>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</si>
  <si>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</si>
  <si>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</si>
  <si>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</si>
  <si>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</si>
  <si>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</si>
  <si>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</si>
  <si>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</si>
  <si>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</si>
  <si>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</si>
  <si>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</si>
  <si>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</si>
  <si>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</si>
  <si>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</si>
  <si>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</si>
  <si>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</si>
  <si>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</si>
  <si>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</si>
  <si>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</si>
  <si>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</si>
  <si>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</si>
  <si>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</si>
  <si>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</si>
  <si>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</si>
  <si>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</si>
  <si>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</si>
  <si>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</si>
  <si>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</si>
  <si>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</si>
  <si>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</si>
  <si>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</si>
  <si>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</si>
  <si>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</si>
  <si>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</si>
  <si>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</si>
  <si>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</si>
  <si>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</si>
  <si>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</si>
  <si>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</si>
  <si>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</si>
  <si>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</si>
  <si>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</si>
  <si>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</si>
  <si>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</si>
  <si>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</si>
  <si>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</si>
  <si>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</si>
  <si>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</si>
  <si>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</si>
  <si>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</si>
  <si>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</si>
  <si>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</si>
  <si>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</si>
  <si>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</si>
  <si>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</si>
  <si>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</si>
  <si>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</si>
  <si>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</si>
  <si>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Meðhöndlun úrgangs árið 2014</t>
  </si>
  <si>
    <t>Rekstraraðili: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</si>
  <si>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</si>
  <si>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</si>
  <si>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</si>
  <si>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</si>
  <si>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</si>
  <si>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</si>
  <si>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</si>
  <si>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</si>
  <si>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</si>
  <si>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</si>
  <si>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</si>
  <si>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</si>
  <si>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</si>
  <si>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</si>
  <si>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</si>
  <si>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</si>
  <si>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</si>
  <si>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</si>
  <si>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Sorpeyðingarstöð Suðurnesja sf.</t>
  </si>
  <si>
    <t>Tengiliður (sem fyllir út eyðublaðið): Jón Norðfjörð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</si>
</sst>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164" fontId="4" fillId="0" borderId="13" xfId="0" applyNumberFormat="1" applyFont="1" applyBorder="1"/>
    <xf numFmtId="164" fontId="4" fillId="0" borderId="9" xfId="0" applyNumberFormat="1" applyFont="1" applyBorder="1"/>
    <xf numFmtId="164" fontId="4" fillId="0" borderId="4" xfId="0" applyNumberFormat="1" applyFont="1" applyBorder="1"/>
    <xf numFmtId="164" fontId="4" fillId="0" borderId="1" xfId="0" applyNumberFormat="1" applyFont="1" applyBorder="1"/>
    <xf numFmtId="164" fontId="4" fillId="0" borderId="5" xfId="0" applyNumberFormat="1" applyFont="1" applyBorder="1"/>
    <xf numFmtId="164" fontId="4" fillId="0" borderId="14" xfId="0" applyNumberFormat="1" applyFont="1" applyBorder="1"/>
    <xf numFmtId="164" fontId="4" fillId="0" borderId="10" xfId="0" applyNumberFormat="1" applyFont="1" applyBorder="1"/>
    <xf numFmtId="164" fontId="4" fillId="0" borderId="6" xfId="0" applyNumberFormat="1" applyFont="1" applyBorder="1"/>
    <xf numFmtId="164" fontId="4" fillId="0" borderId="12" xfId="0" applyNumberFormat="1" applyFont="1" applyBorder="1"/>
    <xf numFmtId="164" fontId="4" fillId="0" borderId="7" xfId="0" applyNumberFormat="1" applyFont="1" applyBorder="1"/>
    <xf numFmtId="0" fontId="9" fillId="0" borderId="0" xfId="0" applyFont="1"/>
    <xf numFmtId="164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3"/>
  <sheetViews>
    <sheetView tabSelected="1" zoomScaleNormal="100" workbookViewId="0">
      <pane ySplit="10" topLeftCell="A11" activePane="bottomLeft" state="frozen"/>
      <selection pane="bottomLeft" activeCell="A5" sqref="A5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  <col min="12" max="12" width="9.140625" style="44"/>
  </cols>
  <sheetData>
    <row r="1" spans="1:12" ht="21" x14ac:dyDescent="0.35">
      <c r="A1" s="25" t="s">
        <v>101</v>
      </c>
    </row>
    <row r="3" spans="1:12" x14ac:dyDescent="0.25">
      <c r="A3" s="26" t="s">
        <v>102</v>
      </c>
      <c r="B3" s="27"/>
      <c r="C3" s="26" t="s">
        <v>121</v>
      </c>
    </row>
    <row r="4" spans="1:12" x14ac:dyDescent="0.25">
      <c r="A4" s="28" t="s">
        <v>122</v>
      </c>
      <c r="B4" s="29"/>
      <c r="C4" s="28"/>
    </row>
    <row r="5" spans="1:12" x14ac:dyDescent="0.25">
      <c r="A5" s="30"/>
      <c r="B5" s="31"/>
      <c r="C5" s="30"/>
      <c r="I5" s="45">
        <f>K57-377.239</f>
        <v>3271.6125999999999</v>
      </c>
    </row>
    <row r="6" spans="1:12" x14ac:dyDescent="0.25">
      <c r="A6" s="32" t="s">
        <v>103</v>
      </c>
      <c r="B6" s="31"/>
      <c r="C6" s="30"/>
    </row>
    <row r="7" spans="1:12" ht="15.75" thickBot="1" x14ac:dyDescent="0.3">
      <c r="A7" s="32" t="s">
        <v>104</v>
      </c>
      <c r="B7" s="31"/>
      <c r="C7" s="30"/>
    </row>
    <row r="8" spans="1:12" ht="15.75" thickBot="1" x14ac:dyDescent="0.3">
      <c r="A8" s="32" t="s">
        <v>113</v>
      </c>
      <c r="B8" s="3"/>
      <c r="C8" s="2"/>
      <c r="D8" s="2"/>
      <c r="E8" s="50" t="s">
        <v>8</v>
      </c>
      <c r="F8" s="51"/>
      <c r="G8" s="51"/>
      <c r="H8" s="51"/>
      <c r="I8" s="51"/>
      <c r="J8" s="51"/>
      <c r="K8" s="52"/>
    </row>
    <row r="9" spans="1:12" ht="15.75" thickBot="1" x14ac:dyDescent="0.3">
      <c r="B9" s="3"/>
      <c r="C9" s="2"/>
      <c r="D9" s="2"/>
      <c r="E9" s="46" t="s">
        <v>91</v>
      </c>
      <c r="F9" s="47"/>
      <c r="G9" s="46" t="s">
        <v>92</v>
      </c>
      <c r="H9" s="48"/>
      <c r="I9" s="47"/>
      <c r="J9" s="46" t="s">
        <v>94</v>
      </c>
      <c r="K9" s="49"/>
    </row>
    <row r="10" spans="1:12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2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>
        <f>30342.8/1000</f>
        <v>30.3428</v>
      </c>
      <c r="L11" s="44"/>
    </row>
    <row r="12" spans="1:12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>
        <f>3866/1000</f>
        <v>3.8660000000000001</v>
      </c>
      <c r="L12" s="44"/>
    </row>
    <row r="13" spans="1:12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  <c r="L13" s="44"/>
    </row>
    <row r="14" spans="1:12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>
        <f>361787.2/1000</f>
        <v>361.78719999999998</v>
      </c>
      <c r="L14" s="44"/>
    </row>
    <row r="15" spans="1:12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>
        <f>926/1000</f>
        <v>0.92600000000000005</v>
      </c>
      <c r="L15" s="44"/>
    </row>
    <row r="16" spans="1:12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>
        <f>139727.8/1000</f>
        <v>139.7278</v>
      </c>
      <c r="L16" s="44"/>
    </row>
    <row r="17" spans="1:12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  <c r="L17" s="44"/>
    </row>
    <row r="18" spans="1:12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  <c r="L18" s="44"/>
    </row>
    <row r="19" spans="1:12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  <c r="L19" s="44"/>
    </row>
    <row r="20" spans="1:12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  <c r="L20" s="44"/>
    </row>
    <row r="21" spans="1:12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>
        <f>94983.7/1000</f>
        <v>94.983699999999999</v>
      </c>
      <c r="L21" s="44"/>
    </row>
    <row r="22" spans="1:12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>
        <f>198518.7/1000</f>
        <v>198.51870000000002</v>
      </c>
      <c r="L22" s="44"/>
    </row>
    <row r="23" spans="1:12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G23" s="36"/>
      <c r="H23" s="37"/>
      <c r="I23" s="35"/>
      <c r="J23" s="36"/>
      <c r="K23" s="38">
        <f>1867/1000</f>
        <v>1.867</v>
      </c>
      <c r="L23" s="44"/>
    </row>
    <row r="24" spans="1:12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  <c r="L24" s="44"/>
    </row>
    <row r="25" spans="1:12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  <c r="L25" s="44"/>
    </row>
    <row r="26" spans="1:12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  <c r="L26" s="44"/>
    </row>
    <row r="27" spans="1:12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  <c r="L27" s="44"/>
    </row>
    <row r="28" spans="1:12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  <c r="L28" s="44"/>
    </row>
    <row r="29" spans="1:12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  <c r="L29" s="44"/>
    </row>
    <row r="30" spans="1:12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>
        <f>35260/1000</f>
        <v>35.26</v>
      </c>
      <c r="L30" s="44"/>
    </row>
    <row r="31" spans="1:12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  <c r="L31" s="44"/>
    </row>
    <row r="32" spans="1:12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>
        <f>37480/1000</f>
        <v>37.479999999999997</v>
      </c>
      <c r="L32" s="44"/>
    </row>
    <row r="33" spans="1:12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>
        <f>371771/1000</f>
        <v>371.77100000000002</v>
      </c>
      <c r="L33" s="44"/>
    </row>
    <row r="34" spans="1:12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/>
      <c r="K34" s="38">
        <f>4972/1000</f>
        <v>4.9720000000000004</v>
      </c>
      <c r="L34" s="44"/>
    </row>
    <row r="35" spans="1:12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  <c r="L35" s="44"/>
    </row>
    <row r="36" spans="1:12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  <c r="L36" s="44"/>
    </row>
    <row r="37" spans="1:12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  <c r="L37" s="44"/>
    </row>
    <row r="38" spans="1:12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E38" s="34"/>
      <c r="F38" s="35"/>
      <c r="G38" s="36"/>
      <c r="H38" s="37"/>
      <c r="I38" s="35"/>
      <c r="J38" s="36"/>
      <c r="K38" s="38"/>
      <c r="L38" s="44"/>
    </row>
    <row r="39" spans="1:12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  <c r="L39" s="44"/>
    </row>
    <row r="40" spans="1:12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  <c r="L40" s="44"/>
    </row>
    <row r="41" spans="1:12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>
        <f>1168/1000</f>
        <v>1.1679999999999999</v>
      </c>
      <c r="L41" s="44"/>
    </row>
    <row r="42" spans="1:12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  <c r="L42" s="44"/>
    </row>
    <row r="43" spans="1:12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  <c r="L43" s="44"/>
    </row>
    <row r="44" spans="1:12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  <c r="L44" s="44"/>
    </row>
    <row r="45" spans="1:12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  <c r="L45" s="44"/>
    </row>
    <row r="46" spans="1:12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  <c r="L46" s="44"/>
    </row>
    <row r="47" spans="1:12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  <c r="L47" s="44"/>
    </row>
    <row r="48" spans="1:12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>
        <f>1920/1000</f>
        <v>1.92</v>
      </c>
      <c r="L48" s="44"/>
    </row>
    <row r="49" spans="1:12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>
        <f>65965/1000</f>
        <v>65.965000000000003</v>
      </c>
      <c r="L49" s="44"/>
    </row>
    <row r="50" spans="1:12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/>
      <c r="K50" s="38">
        <f>4020/1000</f>
        <v>4.0199999999999996</v>
      </c>
      <c r="L50" s="44"/>
    </row>
    <row r="51" spans="1:12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>
        <f>38832/1000</f>
        <v>38.832000000000001</v>
      </c>
      <c r="L51" s="44"/>
    </row>
    <row r="52" spans="1:12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  <c r="L52" s="44"/>
    </row>
    <row r="53" spans="1:12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  <c r="L53" s="44"/>
    </row>
    <row r="54" spans="1:12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/>
      <c r="K54" s="38">
        <f>5307043.5/1000</f>
        <v>5307.0434999999998</v>
      </c>
      <c r="L54" s="44"/>
    </row>
    <row r="55" spans="1:12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  <c r="L55" s="44"/>
    </row>
    <row r="56" spans="1:12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  <c r="L56" s="44"/>
    </row>
    <row r="57" spans="1:12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>
        <f>3648851.6/1000</f>
        <v>3648.8516</v>
      </c>
      <c r="L57" s="44"/>
    </row>
    <row r="58" spans="1:12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  <c r="L58" s="44"/>
    </row>
    <row r="59" spans="1:12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  <c r="L59" s="44"/>
    </row>
    <row r="60" spans="1:12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  <c r="L60" s="44"/>
    </row>
    <row r="61" spans="1:12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/>
      <c r="K61" s="38">
        <f>516180/1000</f>
        <v>516.17999999999995</v>
      </c>
      <c r="L61" s="44"/>
    </row>
    <row r="62" spans="1:12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  <c r="L62" s="44"/>
    </row>
    <row r="63" spans="1:12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  <c r="L63" s="44"/>
    </row>
    <row r="64" spans="1:12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  <c r="L64" s="44"/>
    </row>
    <row r="65" spans="1:12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  <c r="L65" s="44"/>
    </row>
    <row r="66" spans="1:12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  <c r="L66" s="44"/>
    </row>
    <row r="67" spans="1:12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  <c r="L67" s="44"/>
    </row>
    <row r="68" spans="1:12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  <c r="L68" s="44"/>
    </row>
    <row r="69" spans="1:12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  <c r="L69" s="44"/>
    </row>
    <row r="70" spans="1:12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  <c r="L70" s="44"/>
    </row>
    <row r="71" spans="1:12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  <c r="L71" s="44"/>
    </row>
    <row r="72" spans="1:12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  <c r="L72" s="44"/>
    </row>
    <row r="73" spans="1:12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  <c r="L73" s="44"/>
    </row>
    <row r="74" spans="1:12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  <c r="L74" s="44"/>
    </row>
    <row r="75" spans="1:12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  <c r="L75" s="44"/>
    </row>
    <row r="76" spans="1:12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/>
      <c r="K76" s="38"/>
      <c r="L76" s="44"/>
    </row>
    <row r="77" spans="1:12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  <c r="L77" s="44"/>
    </row>
    <row r="78" spans="1:12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  <c r="L78" s="44"/>
    </row>
    <row r="79" spans="1:12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  <c r="L79" s="44"/>
    </row>
    <row r="80" spans="1:12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>
        <v>384</v>
      </c>
      <c r="G80" s="36"/>
      <c r="H80" s="37"/>
      <c r="I80" s="35"/>
      <c r="J80" s="36"/>
      <c r="K80" s="38"/>
      <c r="L80" s="44"/>
    </row>
    <row r="81" spans="1:12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  <c r="L81" s="44"/>
    </row>
    <row r="82" spans="1:12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  <c r="L82" s="44"/>
    </row>
    <row r="83" spans="1:12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EB423504-A779-4850-A08C-72853D696EC9}"/>
</file>

<file path=customXml/itemProps2.xml><?xml version="1.0" encoding="utf-8"?>
<ds:datastoreItem xmlns:ds="http://schemas.openxmlformats.org/officeDocument/2006/customXml" ds:itemID="{2B17B7D8-5D0E-4A72-A5A6-DDE67672281C}"/>
</file>

<file path=customXml/itemProps3.xml><?xml version="1.0" encoding="utf-8"?>
<ds:datastoreItem xmlns:ds="http://schemas.openxmlformats.org/officeDocument/2006/customXml" ds:itemID="{D324B8C2-4FEA-4264-B546-2FBC8F38FA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2015-01-13T17:19:04Z</cp:lastPrinted>
  <dcterms:created xsi:type="dcterms:W3CDTF">2014-11-14T13:55:16Z</dcterms:created>
  <dcterms:modified xsi:type="dcterms:W3CDTF">2015-05-12T13:49:18Z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</Properties>
</file>